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3250" windowHeight="12525"/>
  </bookViews>
  <sheets>
    <sheet name="Улубл 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'Улубл '!$9:$10</definedName>
    <definedName name="_xlnm.Print_Area" localSheetId="0">'Улубл '!$A$1:$H$25</definedName>
  </definedNames>
  <calcPr calcId="145621"/>
</workbook>
</file>

<file path=xl/calcChain.xml><?xml version="1.0" encoding="utf-8"?>
<calcChain xmlns="http://schemas.openxmlformats.org/spreadsheetml/2006/main">
  <c r="H24" i="1" l="1"/>
  <c r="G24" i="1"/>
  <c r="F24" i="1"/>
  <c r="E24" i="1"/>
  <c r="H23" i="1"/>
  <c r="G23" i="1"/>
  <c r="F23" i="1"/>
  <c r="E23" i="1"/>
  <c r="H25" i="1"/>
  <c r="G25" i="1"/>
  <c r="F25" i="1"/>
  <c r="E25" i="1"/>
  <c r="H21" i="1"/>
  <c r="G21" i="1"/>
  <c r="F21" i="1"/>
  <c r="E21" i="1"/>
  <c r="H20" i="1"/>
  <c r="G20" i="1"/>
  <c r="F20" i="1"/>
  <c r="E20" i="1"/>
  <c r="H18" i="1"/>
  <c r="G18" i="1"/>
  <c r="F18" i="1"/>
  <c r="E18" i="1"/>
  <c r="H17" i="1"/>
  <c r="G17" i="1"/>
  <c r="F17" i="1"/>
  <c r="E17" i="1"/>
  <c r="H16" i="1"/>
  <c r="G16" i="1"/>
  <c r="F16" i="1"/>
  <c r="E16" i="1"/>
  <c r="H15" i="1"/>
  <c r="G15" i="1"/>
  <c r="F15" i="1"/>
  <c r="E15" i="1"/>
  <c r="H14" i="1"/>
  <c r="G14" i="1"/>
  <c r="F14" i="1"/>
  <c r="E14" i="1"/>
</calcChain>
</file>

<file path=xl/sharedStrings.xml><?xml version="1.0" encoding="utf-8"?>
<sst xmlns="http://schemas.openxmlformats.org/spreadsheetml/2006/main" count="41" uniqueCount="41">
  <si>
    <t>Тарифы на оплату профилактических мероприятий отдельных категорий граждан</t>
  </si>
  <si>
    <t>Тарифы на оплату углубленной диспансеризации</t>
  </si>
  <si>
    <t>руб</t>
  </si>
  <si>
    <t>№ п/п</t>
  </si>
  <si>
    <t>Наименование</t>
  </si>
  <si>
    <t>Коэффи-циент к БНФоб*</t>
  </si>
  <si>
    <t>Базовый тариф</t>
  </si>
  <si>
    <t>Тарифы на медицинские услуги при оказании амбулаторно-поликлинической помощи, руб.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</si>
  <si>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</si>
  <si>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</si>
  <si>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</si>
  <si>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</si>
  <si>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КД=1,4</t>
  </si>
  <si>
    <t>КД=1,68</t>
  </si>
  <si>
    <t>КД=2,23</t>
  </si>
  <si>
    <t>КД=2,57</t>
  </si>
  <si>
    <t xml:space="preserve">Законченный случай углубленной диспансеризации </t>
  </si>
  <si>
    <t>измерение насыщения крови кислородом (сатурация) в покое;</t>
  </si>
  <si>
    <t>проведение спирометрии или спирографии;</t>
  </si>
  <si>
    <t>общий (клинический) анализ крови развернутый;</t>
  </si>
  <si>
    <t>биохимический анализ крови (включая исследования уровня холестирина,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</si>
  <si>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2.1.</t>
  </si>
  <si>
    <t>2.2.</t>
  </si>
  <si>
    <t xml:space="preserve"> определение концентрации Д-димера в крови</t>
  </si>
  <si>
    <t>Эхокардиография (в случае показателя сатурации в покое 94 процента и ниже, а также по результатам проведения теста с 6-минутной ходьбой)</t>
  </si>
  <si>
    <t>1.Первый  этап углубленной диспансеризации</t>
  </si>
  <si>
    <t xml:space="preserve">1.2. Дополнительные услуги углубленной диспансеризации </t>
  </si>
  <si>
    <t>1.2.1.</t>
  </si>
  <si>
    <t xml:space="preserve">Тест с 6-минутной ходьбой  (при исходной сатурации кислорода крови 95% и больше) 
</t>
  </si>
  <si>
    <t>1.2.2.</t>
  </si>
  <si>
    <t xml:space="preserve">2. Второй  этап углубленной диспансеризации </t>
  </si>
  <si>
    <t>2.3.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</si>
  <si>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</si>
  <si>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r>
      <t xml:space="preserve">1.1. Комплексное посещение, </t>
    </r>
    <r>
      <rPr>
        <sz val="12"/>
        <rFont val="Times New Roman"/>
        <family val="1"/>
        <charset val="204"/>
      </rPr>
      <t>включающее:</t>
    </r>
  </si>
  <si>
    <t xml:space="preserve"> к Дополнительному соглашению от 26.07.2021 №5</t>
  </si>
  <si>
    <t>Приложение №1</t>
  </si>
  <si>
    <t>к Соглашению о тарифах на 2021 год</t>
  </si>
  <si>
    <t xml:space="preserve">Таблица №2 </t>
  </si>
  <si>
    <t>Приложение № 10</t>
  </si>
  <si>
    <t>Компьютерная томография легких (в случае показателя сатурации в покое 94 % и ниже, а также по результатам теста с 6-минутной ходьбой)</t>
  </si>
  <si>
    <t>Дуплексное сканирование вен нижних конечностей (при наличии показаний по результатам определения концентрации Д-димера в крови)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</si>
</sst>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"/>
    <numFmt numFmtId="166" formatCode="#,##0.00000"/>
    <numFmt numFmtId="167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1" fillId="0" borderId="0"/>
    <xf numFmtId="0" fontId="11" fillId="0" borderId="0"/>
    <xf numFmtId="0" fontId="8" fillId="0" borderId="0"/>
    <xf numFmtId="0" fontId="12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Fill="0" applyBorder="0" applyProtection="0">
      <alignment wrapText="1"/>
      <protection locked="0"/>
    </xf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1" applyFont="1" applyFill="1" applyBorder="1" applyAlignment="1">
      <alignment wrapText="1"/>
    </xf>
    <xf numFmtId="164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wrapText="1"/>
    </xf>
    <xf numFmtId="0" fontId="7" fillId="0" borderId="0" xfId="1" applyFont="1" applyFill="1" applyAlignment="1">
      <alignment horizontal="left" vertical="top" wrapText="1"/>
    </xf>
    <xf numFmtId="9" fontId="7" fillId="0" borderId="0" xfId="2" applyFont="1" applyFill="1" applyAlignment="1">
      <alignment horizontal="left" vertical="top"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5" fillId="0" borderId="0" xfId="3" applyFont="1" applyFill="1" applyAlignment="1">
      <alignment horizontal="left" vertical="top" wrapText="1"/>
    </xf>
    <xf numFmtId="165" fontId="5" fillId="0" borderId="6" xfId="3" applyNumberFormat="1" applyFont="1" applyFill="1" applyBorder="1" applyAlignment="1">
      <alignment horizontal="center" vertical="center" wrapText="1"/>
    </xf>
    <xf numFmtId="165" fontId="5" fillId="0" borderId="8" xfId="3" applyNumberFormat="1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9" fontId="5" fillId="0" borderId="10" xfId="2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left" vertical="top" wrapText="1"/>
    </xf>
    <xf numFmtId="0" fontId="7" fillId="0" borderId="12" xfId="1" applyFont="1" applyFill="1" applyBorder="1" applyAlignment="1">
      <alignment horizontal="left" vertical="top" wrapText="1"/>
    </xf>
    <xf numFmtId="164" fontId="5" fillId="0" borderId="0" xfId="3" applyNumberFormat="1" applyFont="1" applyFill="1" applyAlignment="1">
      <alignment horizontal="left" vertical="top" wrapText="1"/>
    </xf>
    <xf numFmtId="0" fontId="7" fillId="0" borderId="0" xfId="0" applyFont="1" applyFill="1"/>
    <xf numFmtId="0" fontId="5" fillId="0" borderId="13" xfId="3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19" xfId="1" applyFont="1" applyFill="1" applyBorder="1" applyAlignment="1">
      <alignment wrapText="1"/>
    </xf>
    <xf numFmtId="4" fontId="5" fillId="0" borderId="20" xfId="3" applyNumberFormat="1" applyFont="1" applyFill="1" applyBorder="1" applyAlignment="1">
      <alignment horizontal="center" vertical="center" wrapText="1"/>
    </xf>
    <xf numFmtId="4" fontId="5" fillId="0" borderId="22" xfId="3" applyNumberFormat="1" applyFont="1" applyFill="1" applyBorder="1" applyAlignment="1">
      <alignment horizontal="center" vertical="center" wrapText="1"/>
    </xf>
    <xf numFmtId="4" fontId="5" fillId="0" borderId="23" xfId="3" applyNumberFormat="1" applyFont="1" applyFill="1" applyBorder="1" applyAlignment="1">
      <alignment horizontal="center" vertical="center" wrapText="1"/>
    </xf>
    <xf numFmtId="9" fontId="5" fillId="0" borderId="22" xfId="2" applyFont="1" applyFill="1" applyBorder="1" applyAlignment="1">
      <alignment horizontal="left" vertical="center" wrapText="1"/>
    </xf>
    <xf numFmtId="166" fontId="5" fillId="0" borderId="22" xfId="3" applyNumberFormat="1" applyFont="1" applyFill="1" applyBorder="1" applyAlignment="1">
      <alignment horizontal="center" vertical="center" wrapText="1"/>
    </xf>
    <xf numFmtId="0" fontId="5" fillId="0" borderId="24" xfId="3" applyFont="1" applyFill="1" applyBorder="1" applyAlignment="1">
      <alignment horizontal="center" vertical="center" wrapText="1"/>
    </xf>
    <xf numFmtId="2" fontId="5" fillId="0" borderId="0" xfId="3" applyNumberFormat="1" applyFont="1" applyFill="1" applyAlignment="1">
      <alignment horizontal="center" vertical="top" wrapText="1"/>
    </xf>
    <xf numFmtId="0" fontId="5" fillId="0" borderId="0" xfId="3" applyFont="1" applyFill="1" applyAlignment="1">
      <alignment horizontal="left" vertical="top"/>
    </xf>
    <xf numFmtId="4" fontId="5" fillId="0" borderId="0" xfId="3" applyNumberFormat="1" applyFont="1" applyFill="1" applyAlignment="1">
      <alignment horizontal="center" vertical="top" wrapText="1"/>
    </xf>
    <xf numFmtId="0" fontId="5" fillId="0" borderId="27" xfId="3" applyFont="1" applyFill="1" applyBorder="1" applyAlignment="1">
      <alignment horizontal="center" vertical="center" wrapText="1"/>
    </xf>
    <xf numFmtId="9" fontId="5" fillId="0" borderId="28" xfId="2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center" vertical="center" wrapText="1"/>
    </xf>
    <xf numFmtId="9" fontId="5" fillId="0" borderId="6" xfId="2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center" vertical="center" wrapText="1"/>
    </xf>
    <xf numFmtId="4" fontId="5" fillId="0" borderId="6" xfId="3" applyNumberFormat="1" applyFont="1" applyFill="1" applyBorder="1" applyAlignment="1">
      <alignment horizontal="center" vertical="center" wrapText="1"/>
    </xf>
    <xf numFmtId="4" fontId="5" fillId="0" borderId="8" xfId="3" applyNumberFormat="1" applyFont="1" applyFill="1" applyBorder="1" applyAlignment="1">
      <alignment horizontal="center" vertical="center" wrapText="1"/>
    </xf>
    <xf numFmtId="14" fontId="5" fillId="0" borderId="0" xfId="3" applyNumberFormat="1" applyFont="1" applyFill="1" applyAlignment="1">
      <alignment horizontal="left" vertical="top" wrapText="1"/>
    </xf>
    <xf numFmtId="4" fontId="10" fillId="0" borderId="20" xfId="3" applyNumberFormat="1" applyFont="1" applyFill="1" applyBorder="1" applyAlignment="1">
      <alignment horizontal="center" vertical="center" wrapText="1"/>
    </xf>
    <xf numFmtId="4" fontId="10" fillId="0" borderId="21" xfId="3" applyNumberFormat="1" applyFont="1" applyFill="1" applyBorder="1" applyAlignment="1">
      <alignment horizontal="center" vertical="center" wrapText="1"/>
    </xf>
    <xf numFmtId="9" fontId="13" fillId="0" borderId="20" xfId="2" applyFont="1" applyFill="1" applyBorder="1" applyAlignment="1">
      <alignment horizontal="left" vertical="center" wrapText="1"/>
    </xf>
    <xf numFmtId="9" fontId="13" fillId="0" borderId="22" xfId="2" applyFont="1" applyFill="1" applyBorder="1" applyAlignment="1">
      <alignment horizontal="left" vertical="center" wrapText="1"/>
    </xf>
    <xf numFmtId="0" fontId="10" fillId="0" borderId="9" xfId="1" applyFont="1" applyFill="1" applyBorder="1" applyAlignment="1">
      <alignment horizontal="left" wrapText="1"/>
    </xf>
    <xf numFmtId="0" fontId="10" fillId="0" borderId="10" xfId="1" applyFont="1" applyFill="1" applyBorder="1" applyAlignment="1">
      <alignment horizontal="left" wrapText="1"/>
    </xf>
    <xf numFmtId="0" fontId="10" fillId="0" borderId="17" xfId="1" applyFont="1" applyFill="1" applyBorder="1" applyAlignment="1">
      <alignment horizontal="left" wrapText="1"/>
    </xf>
    <xf numFmtId="0" fontId="10" fillId="0" borderId="18" xfId="1" applyFont="1" applyFill="1" applyBorder="1" applyAlignment="1">
      <alignment horizontal="left" wrapText="1"/>
    </xf>
    <xf numFmtId="0" fontId="10" fillId="0" borderId="19" xfId="1" applyFont="1" applyFill="1" applyBorder="1" applyAlignment="1">
      <alignment horizontal="left" wrapText="1"/>
    </xf>
    <xf numFmtId="0" fontId="5" fillId="0" borderId="0" xfId="3" applyFont="1" applyFill="1" applyAlignment="1">
      <alignment horizontal="right" vertical="top" wrapText="1"/>
    </xf>
    <xf numFmtId="0" fontId="3" fillId="0" borderId="0" xfId="3" applyFont="1" applyFill="1" applyAlignment="1">
      <alignment horizontal="right" vertical="top" wrapText="1"/>
    </xf>
    <xf numFmtId="0" fontId="3" fillId="0" borderId="0" xfId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9" fontId="5" fillId="0" borderId="2" xfId="2" applyFont="1" applyFill="1" applyBorder="1" applyAlignment="1">
      <alignment horizontal="center" vertical="center" wrapText="1"/>
    </xf>
    <xf numFmtId="9" fontId="5" fillId="0" borderId="6" xfId="2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4" fillId="0" borderId="29" xfId="3" applyFont="1" applyFill="1" applyBorder="1" applyAlignment="1">
      <alignment horizontal="left" vertical="center" wrapText="1"/>
    </xf>
    <xf numFmtId="0" fontId="4" fillId="0" borderId="25" xfId="3" applyFont="1" applyFill="1" applyBorder="1" applyAlignment="1">
      <alignment horizontal="left" vertical="center" wrapText="1"/>
    </xf>
    <xf numFmtId="0" fontId="4" fillId="0" borderId="26" xfId="3" applyFont="1" applyFill="1" applyBorder="1" applyAlignment="1">
      <alignment horizontal="left" vertical="center" wrapText="1"/>
    </xf>
    <xf numFmtId="0" fontId="3" fillId="0" borderId="14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wrapText="1"/>
    </xf>
  </cellXfs>
  <cellStyles count="49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3"/>
    <cellStyle name="Обычный 3 4 3" xfId="11"/>
    <cellStyle name="Обычный 3 5" xfId="12"/>
    <cellStyle name="Обычный 4" xfId="13"/>
    <cellStyle name="Обычный 5" xfId="14"/>
    <cellStyle name="Обычный Лена" xfId="15"/>
    <cellStyle name="Процентный 2" xfId="2"/>
    <cellStyle name="Финансовый 10" xfId="16"/>
    <cellStyle name="Финансовый 11" xfId="17"/>
    <cellStyle name="Финансовый 12" xfId="18"/>
    <cellStyle name="Финансовый 13" xfId="19"/>
    <cellStyle name="Финансовый 14" xfId="20"/>
    <cellStyle name="Финансовый 15" xfId="21"/>
    <cellStyle name="Финансовый 16" xfId="22"/>
    <cellStyle name="Финансовый 17" xfId="23"/>
    <cellStyle name="Финансовый 18" xfId="24"/>
    <cellStyle name="Финансовый 19" xfId="25"/>
    <cellStyle name="Финансовый 2" xfId="26"/>
    <cellStyle name="Финансовый 20" xfId="27"/>
    <cellStyle name="Финансовый 21" xfId="28"/>
    <cellStyle name="Финансовый 22" xfId="29"/>
    <cellStyle name="Финансовый 23" xfId="30"/>
    <cellStyle name="Финансовый 24" xfId="31"/>
    <cellStyle name="Финансовый 25" xfId="32"/>
    <cellStyle name="Финансовый 26" xfId="33"/>
    <cellStyle name="Финансовый 27" xfId="34"/>
    <cellStyle name="Финансовый 28" xfId="35"/>
    <cellStyle name="Финансовый 29" xfId="36"/>
    <cellStyle name="Финансовый 3" xfId="37"/>
    <cellStyle name="Финансовый 3 2" xfId="38"/>
    <cellStyle name="Финансовый 30" xfId="39"/>
    <cellStyle name="Финансовый 31" xfId="40"/>
    <cellStyle name="Финансовый 32" xfId="41"/>
    <cellStyle name="Финансовый 33" xfId="42"/>
    <cellStyle name="Финансовый 4" xfId="43"/>
    <cellStyle name="Финансовый 5" xfId="44"/>
    <cellStyle name="Финансовый 6" xfId="45"/>
    <cellStyle name="Финансовый 7" xfId="46"/>
    <cellStyle name="Финансовый 8" xfId="47"/>
    <cellStyle name="Финансовый 9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30"/>
  <sheetViews>
    <sheetView tabSelected="1"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9" sqref="A9"/>
      <selection pane="bottomRight" activeCell="K9" sqref="K9"/>
    </sheetView>
  </sheetViews>
  <sheetFormatPr defaultColWidth="9.140625" defaultRowHeight="15.75" x14ac:dyDescent="0.25"/>
  <cols>
    <col min="1" max="1" width="6.28515625" style="9" customWidth="1"/>
    <col min="2" max="2" width="51" style="9" customWidth="1"/>
    <col min="3" max="3" width="10.85546875" style="9" hidden="1" customWidth="1"/>
    <col min="4" max="4" width="10.85546875" style="9" customWidth="1"/>
    <col min="5" max="8" width="12.42578125" style="9" customWidth="1"/>
    <col min="9" max="9" width="15.28515625" style="9" bestFit="1" customWidth="1"/>
    <col min="10" max="16384" width="9.140625" style="9"/>
  </cols>
  <sheetData>
    <row r="1" spans="1:17" x14ac:dyDescent="0.25">
      <c r="E1" s="48" t="s">
        <v>35</v>
      </c>
      <c r="F1" s="48"/>
      <c r="G1" s="48"/>
      <c r="H1" s="48"/>
    </row>
    <row r="2" spans="1:17" x14ac:dyDescent="0.25">
      <c r="E2" s="49" t="s">
        <v>34</v>
      </c>
      <c r="F2" s="49"/>
      <c r="G2" s="49"/>
      <c r="H2" s="49"/>
    </row>
    <row r="3" spans="1:17" x14ac:dyDescent="0.25">
      <c r="E3" s="49" t="s">
        <v>38</v>
      </c>
      <c r="F3" s="49"/>
      <c r="G3" s="49"/>
      <c r="H3" s="49"/>
    </row>
    <row r="4" spans="1:17" s="1" customFormat="1" ht="18.75" x14ac:dyDescent="0.3">
      <c r="E4" s="50" t="s">
        <v>37</v>
      </c>
      <c r="F4" s="50"/>
      <c r="G4" s="50"/>
      <c r="H4" s="50"/>
      <c r="J4" s="2"/>
      <c r="L4" s="3"/>
      <c r="M4" s="3"/>
      <c r="N4" s="3"/>
      <c r="O4" s="3"/>
    </row>
    <row r="5" spans="1:17" x14ac:dyDescent="0.25">
      <c r="E5" s="49" t="s">
        <v>36</v>
      </c>
      <c r="F5" s="49"/>
      <c r="G5" s="49"/>
      <c r="H5" s="49"/>
    </row>
    <row r="6" spans="1:17" s="1" customFormat="1" ht="21.6" customHeight="1" x14ac:dyDescent="0.3">
      <c r="B6" s="51" t="s">
        <v>0</v>
      </c>
      <c r="C6" s="51"/>
      <c r="D6" s="51"/>
      <c r="E6" s="51"/>
      <c r="F6" s="51"/>
      <c r="G6" s="51"/>
      <c r="H6" s="51"/>
      <c r="J6" s="2"/>
      <c r="N6" s="3"/>
      <c r="O6" s="3"/>
      <c r="P6" s="3"/>
      <c r="Q6" s="3"/>
    </row>
    <row r="7" spans="1:17" s="4" customFormat="1" ht="19.5" customHeight="1" x14ac:dyDescent="0.25">
      <c r="B7" s="52" t="s">
        <v>1</v>
      </c>
      <c r="C7" s="52"/>
      <c r="D7" s="52"/>
      <c r="E7" s="52"/>
      <c r="F7" s="52"/>
      <c r="G7" s="52"/>
      <c r="H7" s="52"/>
    </row>
    <row r="8" spans="1:17" s="5" customFormat="1" ht="15.6" customHeight="1" thickBot="1" x14ac:dyDescent="0.3">
      <c r="B8" s="6"/>
      <c r="C8" s="7"/>
      <c r="D8" s="7"/>
      <c r="H8" s="8" t="s">
        <v>2</v>
      </c>
    </row>
    <row r="9" spans="1:17" ht="28.9" customHeight="1" x14ac:dyDescent="0.25">
      <c r="A9" s="53" t="s">
        <v>3</v>
      </c>
      <c r="B9" s="55" t="s">
        <v>4</v>
      </c>
      <c r="C9" s="57" t="s">
        <v>5</v>
      </c>
      <c r="D9" s="59" t="s">
        <v>6</v>
      </c>
      <c r="E9" s="59" t="s">
        <v>7</v>
      </c>
      <c r="F9" s="59"/>
      <c r="G9" s="59"/>
      <c r="H9" s="61"/>
    </row>
    <row r="10" spans="1:17" ht="37.15" customHeight="1" thickBot="1" x14ac:dyDescent="0.3">
      <c r="A10" s="54"/>
      <c r="B10" s="56"/>
      <c r="C10" s="58"/>
      <c r="D10" s="60"/>
      <c r="E10" s="10" t="s">
        <v>8</v>
      </c>
      <c r="F10" s="10" t="s">
        <v>9</v>
      </c>
      <c r="G10" s="10" t="s">
        <v>10</v>
      </c>
      <c r="H10" s="11" t="s">
        <v>11</v>
      </c>
    </row>
    <row r="11" spans="1:17" s="18" customFormat="1" ht="16.899999999999999" customHeight="1" thickBot="1" x14ac:dyDescent="0.3">
      <c r="A11" s="12"/>
      <c r="B11" s="13"/>
      <c r="C11" s="14"/>
      <c r="D11" s="14"/>
      <c r="E11" s="15" t="s">
        <v>12</v>
      </c>
      <c r="F11" s="15" t="s">
        <v>13</v>
      </c>
      <c r="G11" s="15" t="s">
        <v>14</v>
      </c>
      <c r="H11" s="16" t="s">
        <v>15</v>
      </c>
      <c r="I11" s="9"/>
      <c r="J11" s="17"/>
      <c r="K11" s="9"/>
      <c r="L11" s="9"/>
      <c r="M11" s="9"/>
      <c r="N11" s="9"/>
      <c r="O11" s="9"/>
      <c r="P11" s="9"/>
      <c r="Q11" s="9"/>
    </row>
    <row r="12" spans="1:17" s="20" customFormat="1" ht="23.45" customHeight="1" thickBot="1" x14ac:dyDescent="0.3">
      <c r="A12" s="19">
        <v>1</v>
      </c>
      <c r="B12" s="65" t="s">
        <v>16</v>
      </c>
      <c r="C12" s="66"/>
      <c r="D12" s="66"/>
      <c r="E12" s="66"/>
      <c r="F12" s="66"/>
      <c r="G12" s="66"/>
      <c r="H12" s="67"/>
      <c r="I12" s="9"/>
      <c r="J12" s="17"/>
      <c r="K12" s="9"/>
      <c r="L12" s="9"/>
      <c r="M12" s="9"/>
      <c r="N12" s="9"/>
      <c r="O12" s="9"/>
      <c r="P12" s="9"/>
      <c r="Q12" s="9"/>
    </row>
    <row r="13" spans="1:17" s="18" customFormat="1" ht="16.899999999999999" customHeight="1" thickBot="1" x14ac:dyDescent="0.3">
      <c r="A13" s="43" t="s">
        <v>25</v>
      </c>
      <c r="B13" s="44"/>
      <c r="C13" s="44"/>
      <c r="D13" s="44"/>
      <c r="E13" s="44"/>
      <c r="F13" s="44"/>
      <c r="G13" s="44"/>
      <c r="H13" s="45"/>
      <c r="I13" s="9"/>
      <c r="J13" s="17"/>
      <c r="K13" s="9"/>
      <c r="L13" s="9"/>
      <c r="M13" s="9"/>
      <c r="N13" s="9"/>
      <c r="O13" s="9"/>
      <c r="P13" s="9"/>
      <c r="Q13" s="9"/>
    </row>
    <row r="14" spans="1:17" s="18" customFormat="1" ht="30.75" customHeight="1" x14ac:dyDescent="0.25">
      <c r="A14" s="46" t="s">
        <v>33</v>
      </c>
      <c r="B14" s="47"/>
      <c r="C14" s="21"/>
      <c r="D14" s="39">
        <v>726</v>
      </c>
      <c r="E14" s="39">
        <f>ROUND(D14*1.4,2)</f>
        <v>1016.4</v>
      </c>
      <c r="F14" s="39">
        <f>ROUND(D14*1.68,2)</f>
        <v>1219.68</v>
      </c>
      <c r="G14" s="39">
        <f>ROUND(D14*2.23,2)</f>
        <v>1618.98</v>
      </c>
      <c r="H14" s="40">
        <f>ROUND(D14*2.57,2)</f>
        <v>1865.82</v>
      </c>
      <c r="I14" s="9"/>
      <c r="J14" s="17"/>
      <c r="K14" s="9"/>
      <c r="L14" s="9"/>
      <c r="M14" s="9"/>
      <c r="N14" s="9"/>
      <c r="O14" s="9"/>
      <c r="P14" s="9"/>
      <c r="Q14" s="9"/>
    </row>
    <row r="15" spans="1:17" ht="31.5" x14ac:dyDescent="0.25">
      <c r="A15" s="19"/>
      <c r="B15" s="41" t="s">
        <v>17</v>
      </c>
      <c r="C15" s="22"/>
      <c r="D15" s="22">
        <v>24</v>
      </c>
      <c r="E15" s="23">
        <f t="shared" ref="E15:E18" si="0">ROUND(D15*1.4,2)</f>
        <v>33.6</v>
      </c>
      <c r="F15" s="23">
        <f t="shared" ref="F15:F18" si="1">ROUND(D15*1.68,2)</f>
        <v>40.32</v>
      </c>
      <c r="G15" s="23">
        <f>ROUND(D15*2.23,2)</f>
        <v>53.52</v>
      </c>
      <c r="H15" s="24">
        <f>ROUND(D15*2.57,2)</f>
        <v>61.68</v>
      </c>
    </row>
    <row r="16" spans="1:17" ht="31.5" customHeight="1" x14ac:dyDescent="0.25">
      <c r="A16" s="19"/>
      <c r="B16" s="42" t="s">
        <v>18</v>
      </c>
      <c r="C16" s="26"/>
      <c r="D16" s="22">
        <v>124</v>
      </c>
      <c r="E16" s="23">
        <f t="shared" si="0"/>
        <v>173.6</v>
      </c>
      <c r="F16" s="23">
        <f t="shared" si="1"/>
        <v>208.32</v>
      </c>
      <c r="G16" s="23">
        <f>ROUND(D16*2.23,2)</f>
        <v>276.52</v>
      </c>
      <c r="H16" s="24">
        <f>ROUND(D16*2.57,2)</f>
        <v>318.68</v>
      </c>
    </row>
    <row r="17" spans="1:17" x14ac:dyDescent="0.25">
      <c r="A17" s="19"/>
      <c r="B17" s="42" t="s">
        <v>19</v>
      </c>
      <c r="C17" s="26"/>
      <c r="D17" s="22">
        <v>88.99</v>
      </c>
      <c r="E17" s="23">
        <f t="shared" si="0"/>
        <v>124.59</v>
      </c>
      <c r="F17" s="23">
        <f t="shared" si="1"/>
        <v>149.5</v>
      </c>
      <c r="G17" s="23">
        <f>ROUND(D17*2.23,2)</f>
        <v>198.45</v>
      </c>
      <c r="H17" s="24">
        <f>ROUND(D17*2.57,2)</f>
        <v>228.7</v>
      </c>
    </row>
    <row r="18" spans="1:17" ht="156" customHeight="1" x14ac:dyDescent="0.25">
      <c r="A18" s="27"/>
      <c r="B18" s="42" t="s">
        <v>20</v>
      </c>
      <c r="C18" s="26"/>
      <c r="D18" s="22">
        <v>489.01</v>
      </c>
      <c r="E18" s="23">
        <f t="shared" si="0"/>
        <v>684.61</v>
      </c>
      <c r="F18" s="23">
        <f t="shared" si="1"/>
        <v>821.54</v>
      </c>
      <c r="G18" s="23">
        <f t="shared" ref="G18" si="2">ROUND(D18*2.23,2)</f>
        <v>1090.49</v>
      </c>
      <c r="H18" s="24">
        <f t="shared" ref="H18" si="3">ROUND(D18*2.57,2)</f>
        <v>1256.76</v>
      </c>
    </row>
    <row r="19" spans="1:17" s="20" customFormat="1" ht="23.45" customHeight="1" x14ac:dyDescent="0.25">
      <c r="A19" s="62" t="s">
        <v>26</v>
      </c>
      <c r="B19" s="63"/>
      <c r="C19" s="63"/>
      <c r="D19" s="63"/>
      <c r="E19" s="63"/>
      <c r="F19" s="63"/>
      <c r="G19" s="63"/>
      <c r="H19" s="64"/>
      <c r="I19" s="9"/>
      <c r="J19" s="17"/>
      <c r="K19" s="9"/>
      <c r="L19" s="9"/>
      <c r="M19" s="9"/>
      <c r="N19" s="9"/>
      <c r="O19" s="9"/>
      <c r="P19" s="9"/>
      <c r="Q19" s="9"/>
    </row>
    <row r="20" spans="1:17" ht="47.25" x14ac:dyDescent="0.25">
      <c r="A20" s="19" t="s">
        <v>27</v>
      </c>
      <c r="B20" s="25" t="s">
        <v>28</v>
      </c>
      <c r="C20" s="26"/>
      <c r="D20" s="22">
        <v>60</v>
      </c>
      <c r="E20" s="23">
        <f t="shared" ref="E20" si="4">ROUND(D20*1.4,2)</f>
        <v>84</v>
      </c>
      <c r="F20" s="23">
        <f t="shared" ref="F20:F21" si="5">ROUND(D20*1.68,2)</f>
        <v>100.8</v>
      </c>
      <c r="G20" s="23">
        <f t="shared" ref="G20" si="6">ROUND(D20*2.23,2)</f>
        <v>133.80000000000001</v>
      </c>
      <c r="H20" s="24">
        <f t="shared" ref="H20" si="7">ROUND(D20*2.57,2)</f>
        <v>154.19999999999999</v>
      </c>
    </row>
    <row r="21" spans="1:17" ht="69" customHeight="1" thickBot="1" x14ac:dyDescent="0.3">
      <c r="A21" s="19" t="s">
        <v>29</v>
      </c>
      <c r="B21" s="25" t="s">
        <v>32</v>
      </c>
      <c r="C21" s="26"/>
      <c r="D21" s="22">
        <v>419</v>
      </c>
      <c r="E21" s="23">
        <f>ROUND(D21*1.4,2)</f>
        <v>586.6</v>
      </c>
      <c r="F21" s="23">
        <f t="shared" si="5"/>
        <v>703.92</v>
      </c>
      <c r="G21" s="23">
        <f>ROUND(D21*2.23,2)</f>
        <v>934.37</v>
      </c>
      <c r="H21" s="24">
        <f>ROUND(D21*2.57,2)</f>
        <v>1076.83</v>
      </c>
      <c r="I21" s="28"/>
      <c r="J21" s="29"/>
    </row>
    <row r="22" spans="1:17" ht="15.75" customHeight="1" thickBot="1" x14ac:dyDescent="0.3">
      <c r="A22" s="43" t="s">
        <v>30</v>
      </c>
      <c r="B22" s="44"/>
      <c r="C22" s="44"/>
      <c r="D22" s="44"/>
      <c r="E22" s="44"/>
      <c r="F22" s="44"/>
      <c r="G22" s="44"/>
      <c r="H22" s="45"/>
    </row>
    <row r="23" spans="1:17" ht="63" x14ac:dyDescent="0.25">
      <c r="A23" s="27" t="s">
        <v>21</v>
      </c>
      <c r="B23" s="25" t="s">
        <v>24</v>
      </c>
      <c r="C23" s="26"/>
      <c r="D23" s="23">
        <v>1367.2</v>
      </c>
      <c r="E23" s="23">
        <f t="shared" ref="E23:E24" si="8">ROUND(D23*1.4,2)</f>
        <v>1914.08</v>
      </c>
      <c r="F23" s="23">
        <f t="shared" ref="F23:F24" si="9">ROUND(D23*1.68,2)</f>
        <v>2296.9</v>
      </c>
      <c r="G23" s="23">
        <f>ROUND(D23*2.23,2)</f>
        <v>3048.86</v>
      </c>
      <c r="H23" s="24">
        <f>ROUND(D23*2.57,2)</f>
        <v>3513.7</v>
      </c>
      <c r="I23" s="30"/>
      <c r="J23" s="29"/>
    </row>
    <row r="24" spans="1:17" ht="63" x14ac:dyDescent="0.25">
      <c r="A24" s="31" t="s">
        <v>22</v>
      </c>
      <c r="B24" s="32" t="s">
        <v>39</v>
      </c>
      <c r="C24" s="26"/>
      <c r="D24" s="23">
        <v>1065</v>
      </c>
      <c r="E24" s="23">
        <f t="shared" si="8"/>
        <v>1491</v>
      </c>
      <c r="F24" s="23">
        <f t="shared" si="9"/>
        <v>1789.2</v>
      </c>
      <c r="G24" s="23">
        <f>ROUND(D24*2.23,2)</f>
        <v>2374.9499999999998</v>
      </c>
      <c r="H24" s="24">
        <f>ROUND(D24*2.57,2)</f>
        <v>2737.05</v>
      </c>
    </row>
    <row r="25" spans="1:17" ht="55.15" customHeight="1" thickBot="1" x14ac:dyDescent="0.3">
      <c r="A25" s="33" t="s">
        <v>31</v>
      </c>
      <c r="B25" s="34" t="s">
        <v>40</v>
      </c>
      <c r="C25" s="35"/>
      <c r="D25" s="35">
        <v>1139.3</v>
      </c>
      <c r="E25" s="36">
        <f>ROUND(D25*1.4,2)</f>
        <v>1595.02</v>
      </c>
      <c r="F25" s="36">
        <f t="shared" ref="F25" si="10">ROUND(D25*1.68,2)</f>
        <v>1914.02</v>
      </c>
      <c r="G25" s="36">
        <f>ROUND(D25*2.23,2)</f>
        <v>2540.64</v>
      </c>
      <c r="H25" s="37">
        <f>ROUND(D25*2.57,2)</f>
        <v>2928</v>
      </c>
    </row>
    <row r="28" spans="1:17" ht="15.75" customHeight="1" x14ac:dyDescent="0.25">
      <c r="E28" s="9" t="s">
        <v>23</v>
      </c>
    </row>
    <row r="30" spans="1:17" x14ac:dyDescent="0.25">
      <c r="B30" s="38"/>
    </row>
  </sheetData>
  <mergeCells count="17">
    <mergeCell ref="A22:H22"/>
    <mergeCell ref="E4:H4"/>
    <mergeCell ref="B6:H6"/>
    <mergeCell ref="B7:H7"/>
    <mergeCell ref="A9:A10"/>
    <mergeCell ref="B9:B10"/>
    <mergeCell ref="C9:C10"/>
    <mergeCell ref="D9:D10"/>
    <mergeCell ref="E9:H9"/>
    <mergeCell ref="A19:H19"/>
    <mergeCell ref="B12:H12"/>
    <mergeCell ref="A13:H13"/>
    <mergeCell ref="A14:B14"/>
    <mergeCell ref="E1:H1"/>
    <mergeCell ref="E5:H5"/>
    <mergeCell ref="E3:H3"/>
    <mergeCell ref="E2:H2"/>
  </mergeCells>
  <pageMargins left="0" right="0" top="0.35433070866141736" bottom="0.19685039370078741" header="0.11811023622047245" footer="0.11811023622047245"/>
  <pageSetup paperSize="9" scale="8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Улубл </vt:lpstr>
      <vt:lpstr>'Улубл '!Заголовки_для_печати</vt:lpstr>
      <vt:lpstr>'Улубл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Дедух Ирина Владимировна</dc:creator>
  <cp:lastModifiedBy>Солод Ольга Геннадьевна</cp:lastModifiedBy>
  <cp:lastPrinted>2021-07-27T04:18:26Z</cp:lastPrinted>
  <dcterms:created xsi:type="dcterms:W3CDTF">2021-07-26T01:43:49Z</dcterms:created>
  <dcterms:modified xsi:type="dcterms:W3CDTF">2021-07-27T04:22:32Z</dcterms:modified>
</cp:coreProperties>
</file>